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770" activeTab="0"/>
  </bookViews>
  <sheets>
    <sheet name="Doğal Kaynaklar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<sst xmlns="http://schemas.openxmlformats.org/spreadsheetml/2006/main" count="26" uniqueCount="26">
  <si>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Su</t>
  </si>
  <si>
    <t>Doğalgaz</t>
  </si>
  <si>
    <t>Ay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</si>
  <si>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</si>
  <si>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</si>
  <si>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</si>
  <si>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</si>
  <si>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</si>
  <si>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</si>
  <si>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</si>
  <si>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</si>
  <si>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</si>
  <si>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</si>
  <si>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</si>
  <si>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</si>
  <si>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Açıklama</t>
  </si>
  <si>
    <t>Toplam</t>
  </si>
  <si>
    <t>Sıra No</t>
  </si>
  <si>
    <t>Elektrik (kw-h)</t>
  </si>
  <si>
    <t>Doküman No</t>
  </si>
  <si>
    <t>İlk Yayın Tarihi</t>
  </si>
  <si>
    <t>Revizyon Tarihi</t>
  </si>
  <si>
    <t>Revizyon No</t>
  </si>
  <si>
    <t>DOĞAL KAYNAKLAR TAKİP LİSTESİ</t>
  </si>
  <si>
    <t>00</t>
  </si>
  <si>
    <t>LS-059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</si>
</sst>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0"/>
  </numFmts>
  <fonts count="46">
    <font>
      <sz val="10"/>
      <name val="Arial Tur"/>
      <family val="0"/>
    </font>
    <font>
      <b/>
      <sz val="10"/>
      <name val="Arial Tur"/>
      <family val="2"/>
    </font>
    <font>
      <sz val="8"/>
      <name val="Arial Tur"/>
      <family val="0"/>
    </font>
    <font>
      <b/>
      <i/>
      <sz val="10"/>
      <name val="Arial Tur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8" fontId="0" fillId="0" borderId="0" xfId="0" applyNumberFormat="1" applyAlignment="1">
      <alignment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/>
    </xf>
    <xf numFmtId="14" fontId="44" fillId="0" borderId="10" xfId="0" applyNumberFormat="1" applyFont="1" applyBorder="1" applyAlignment="1">
      <alignment horizontal="left" vertical="center" wrapText="1"/>
    </xf>
    <xf numFmtId="49" fontId="44" fillId="0" borderId="10" xfId="0" applyNumberFormat="1" applyFont="1" applyBorder="1" applyAlignment="1">
      <alignment horizontal="left" vertical="center" wrapText="1"/>
    </xf>
    <xf numFmtId="4" fontId="0" fillId="0" borderId="10" xfId="0" applyNumberForma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25"/>
          <c:y val="0.18325"/>
          <c:w val="0.9605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'Doğal Kaynaklar'!$D$6</c:f>
              <c:strCache>
                <c:ptCount val="1"/>
                <c:pt idx="0">
                  <c:v>Su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'Doğal Kaynaklar'!$B$7:$B$18</c:f>
              <c:strCache/>
            </c:strRef>
          </c:cat>
          <c:val>
            <c:numRef>
              <c:f>'Doğal Kaynaklar'!$D$7:$D$18</c:f>
              <c:numCache/>
            </c:numRef>
          </c:val>
        </c:ser>
        <c:axId val="24582238"/>
        <c:axId val="19913551"/>
      </c:barChart>
      <c:catAx>
        <c:axId val="24582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913551"/>
        <c:crosses val="autoZero"/>
        <c:auto val="1"/>
        <c:lblOffset val="100"/>
        <c:tickLblSkip val="1"/>
        <c:noMultiLvlLbl val="0"/>
      </c:catAx>
      <c:valAx>
        <c:axId val="199135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822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75"/>
          <c:y val="0.18325"/>
          <c:w val="0.962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'Doğal Kaynaklar'!$C$6</c:f>
              <c:strCache>
                <c:ptCount val="1"/>
                <c:pt idx="0">
                  <c:v>Elektrik (kw-h)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'Doğal Kaynaklar'!$B$7:$B$18</c:f>
              <c:strCache/>
            </c:strRef>
          </c:cat>
          <c:val>
            <c:numRef>
              <c:f>'Doğal Kaynaklar'!$C$7:$C$18</c:f>
              <c:numCache/>
            </c:numRef>
          </c:val>
        </c:ser>
        <c:axId val="45004232"/>
        <c:axId val="2384905"/>
      </c:barChart>
      <c:catAx>
        <c:axId val="45004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84905"/>
        <c:crosses val="autoZero"/>
        <c:auto val="1"/>
        <c:lblOffset val="100"/>
        <c:tickLblSkip val="1"/>
        <c:noMultiLvlLbl val="0"/>
      </c:catAx>
      <c:valAx>
        <c:axId val="23849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042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75"/>
          <c:y val="0.20075"/>
          <c:w val="0.9602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'Doğal Kaynaklar'!$E$6</c:f>
              <c:strCache>
                <c:ptCount val="1"/>
                <c:pt idx="0">
                  <c:v>Doğalgaz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'Doğal Kaynaklar'!$B$7:$B$18</c:f>
              <c:strCache/>
            </c:strRef>
          </c:cat>
          <c:val>
            <c:numRef>
              <c:f>'Doğal Kaynaklar'!$E$7:$E$18</c:f>
              <c:numCache/>
            </c:numRef>
          </c:val>
        </c:ser>
        <c:axId val="21464146"/>
        <c:axId val="58959587"/>
      </c:barChart>
      <c:catAx>
        <c:axId val="21464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959587"/>
        <c:crosses val="autoZero"/>
        <c:auto val="1"/>
        <c:lblOffset val="100"/>
        <c:tickLblSkip val="2"/>
        <c:noMultiLvlLbl val="0"/>
      </c:catAx>
      <c:valAx>
        <c:axId val="589595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641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771525</xdr:colOff>
      <xdr:row>19</xdr:row>
      <xdr:rowOff>95250</xdr:rowOff>
    </xdr:from>
    <xdr:to>
      <xdr:col>5</xdr:col>
      <xdr:colOff>1247775</xdr:colOff>
      <xdr:row>32</xdr:row>
      <xdr:rowOff>152400</xdr:rowOff>
    </xdr:to>
    <xdr:graphicFrame>
      <xdr:nvGraphicFramePr>
        <xdr:cNvPr id="1" name="Grafik 2"/>
        <xdr:cNvGraphicFramePr/>
      </xdr:nvGraphicFramePr>
      <xdr:xfrm>
        <a:off x="4086225" y="5314950"/>
        <a:ext cx="35433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104775</xdr:rowOff>
    </xdr:from>
    <xdr:to>
      <xdr:col>3</xdr:col>
      <xdr:colOff>600075</xdr:colOff>
      <xdr:row>32</xdr:row>
      <xdr:rowOff>161925</xdr:rowOff>
    </xdr:to>
    <xdr:graphicFrame>
      <xdr:nvGraphicFramePr>
        <xdr:cNvPr id="2" name="Grafik 5"/>
        <xdr:cNvGraphicFramePr/>
      </xdr:nvGraphicFramePr>
      <xdr:xfrm>
        <a:off x="0" y="5324475"/>
        <a:ext cx="391477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295275</xdr:colOff>
      <xdr:row>33</xdr:row>
      <xdr:rowOff>152400</xdr:rowOff>
    </xdr:from>
    <xdr:to>
      <xdr:col>4</xdr:col>
      <xdr:colOff>923925</xdr:colOff>
      <xdr:row>46</xdr:row>
      <xdr:rowOff>28575</xdr:rowOff>
    </xdr:to>
    <xdr:graphicFrame>
      <xdr:nvGraphicFramePr>
        <xdr:cNvPr id="3" name="Grafik 6"/>
        <xdr:cNvGraphicFramePr/>
      </xdr:nvGraphicFramePr>
      <xdr:xfrm>
        <a:off x="2076450" y="7639050"/>
        <a:ext cx="3695700" cy="198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723900</xdr:colOff>
      <xdr:row>4</xdr:row>
      <xdr:rowOff>47625</xdr:rowOff>
    </xdr:to>
    <xdr:pic>
      <xdr:nvPicPr>
        <xdr:cNvPr id="4" name="Resim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762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GridLines="0" tabSelected="1" zoomScalePageLayoutView="0" workbookViewId="0" topLeftCell="A1">
      <selection activeCell="A1" sqref="A1:A5"/>
    </sheetView>
  </sheetViews>
  <sheetFormatPr defaultColWidth="9.00390625" defaultRowHeight="12.75"/>
  <cols>
    <col min="1" max="1" width="10.125" style="0" customWidth="1"/>
    <col min="2" max="2" width="13.25390625" style="0" customWidth="1"/>
    <col min="3" max="5" width="20.125" style="0" customWidth="1"/>
    <col min="6" max="6" width="16.75390625" style="0" customWidth="1"/>
  </cols>
  <sheetData>
    <row r="1" spans="1:6" s="11" customFormat="1" ht="11.25" customHeight="1">
      <c r="A1" s="25"/>
      <c r="B1" s="19" t="s">
        <v>23</v>
      </c>
      <c r="C1" s="19"/>
      <c r="D1" s="20"/>
      <c r="E1" s="9" t="s">
        <v>19</v>
      </c>
      <c r="F1" s="10" t="s">
        <v>25</v>
      </c>
    </row>
    <row r="2" spans="1:6" s="11" customFormat="1" ht="11.25" customHeight="1">
      <c r="A2" s="26"/>
      <c r="B2" s="21"/>
      <c r="C2" s="21"/>
      <c r="D2" s="22"/>
      <c r="E2" s="9" t="s">
        <v>20</v>
      </c>
      <c r="F2" s="12">
        <v>44155</v>
      </c>
    </row>
    <row r="3" spans="1:6" s="11" customFormat="1" ht="11.25" customHeight="1">
      <c r="A3" s="26"/>
      <c r="B3" s="21"/>
      <c r="C3" s="21"/>
      <c r="D3" s="22"/>
      <c r="E3" s="9" t="s">
        <v>21</v>
      </c>
      <c r="F3" s="12"/>
    </row>
    <row r="4" spans="1:6" s="11" customFormat="1" ht="11.25" customHeight="1">
      <c r="A4" s="26"/>
      <c r="B4" s="21"/>
      <c r="C4" s="21"/>
      <c r="D4" s="22"/>
      <c r="E4" s="9" t="s">
        <v>22</v>
      </c>
      <c r="F4" s="13" t="s">
        <v>24</v>
      </c>
    </row>
    <row r="5" spans="1:6" s="11" customFormat="1" ht="11.25" customHeight="1">
      <c r="A5" s="27"/>
      <c r="B5" s="23"/>
      <c r="C5" s="23"/>
      <c r="D5" s="24"/>
      <c r="E5" s="17"/>
      <c r="F5" s="18"/>
    </row>
    <row r="6" spans="1:6" s="4" customFormat="1" ht="33" customHeight="1">
      <c r="A6" s="2" t="s">
        <v>17</v>
      </c>
      <c r="B6" s="3" t="s">
        <v>2</v>
      </c>
      <c r="C6" s="3" t="s">
        <v>18</v>
      </c>
      <c r="D6" s="2" t="s">
        <v>0</v>
      </c>
      <c r="E6" s="2" t="s">
        <v>1</v>
      </c>
      <c r="F6" s="2" t="s">
        <v>15</v>
      </c>
    </row>
    <row r="7" spans="1:6" s="1" customFormat="1" ht="24.75" customHeight="1">
      <c r="A7" s="5">
        <v>1</v>
      </c>
      <c r="B7" s="5" t="s">
        <v>3</v>
      </c>
      <c r="C7" s="14">
        <v>768401.4</v>
      </c>
      <c r="D7" s="5">
        <f>1481000+1315000+5988000+200000</f>
        <v>8984000</v>
      </c>
      <c r="E7" s="5">
        <v>280889</v>
      </c>
      <c r="F7" s="5"/>
    </row>
    <row r="8" spans="1:6" s="1" customFormat="1" ht="24.75" customHeight="1">
      <c r="A8" s="5">
        <v>2</v>
      </c>
      <c r="B8" s="5" t="s">
        <v>4</v>
      </c>
      <c r="C8" s="14">
        <v>715845.7</v>
      </c>
      <c r="D8" s="5">
        <f>1311000+829000</f>
        <v>2140000</v>
      </c>
      <c r="E8" s="5">
        <v>220356</v>
      </c>
      <c r="F8" s="5"/>
    </row>
    <row r="9" spans="1:6" s="1" customFormat="1" ht="24.75" customHeight="1">
      <c r="A9" s="5">
        <v>3</v>
      </c>
      <c r="B9" s="5" t="s">
        <v>5</v>
      </c>
      <c r="C9" s="14">
        <v>855369.8</v>
      </c>
      <c r="D9" s="5">
        <f>2206000+1261000+1450000+14844000+4000</f>
        <v>19765000</v>
      </c>
      <c r="E9" s="5">
        <v>286980</v>
      </c>
      <c r="F9" s="5"/>
    </row>
    <row r="10" spans="1:6" s="1" customFormat="1" ht="24.75" customHeight="1">
      <c r="A10" s="5">
        <v>4</v>
      </c>
      <c r="B10" s="5" t="s">
        <v>6</v>
      </c>
      <c r="C10" s="14">
        <v>665324.6</v>
      </c>
      <c r="D10" s="5">
        <f>2451000+185000</f>
        <v>2636000</v>
      </c>
      <c r="E10" s="5">
        <v>466246</v>
      </c>
      <c r="F10" s="5"/>
    </row>
    <row r="11" spans="1:6" s="1" customFormat="1" ht="24.75" customHeight="1">
      <c r="A11" s="5">
        <v>5</v>
      </c>
      <c r="B11" s="5" t="s">
        <v>7</v>
      </c>
      <c r="C11" s="14">
        <v>517648.3</v>
      </c>
      <c r="D11" s="5">
        <f>1408000+14344000</f>
        <v>15752000</v>
      </c>
      <c r="E11" s="5">
        <v>27984</v>
      </c>
      <c r="F11" s="5"/>
    </row>
    <row r="12" spans="1:6" s="1" customFormat="1" ht="24.75" customHeight="1">
      <c r="A12" s="5">
        <v>6</v>
      </c>
      <c r="B12" s="5" t="s">
        <v>8</v>
      </c>
      <c r="C12" s="14">
        <v>597623.9</v>
      </c>
      <c r="D12" s="5">
        <f>1263000+14821000+23249000+4000</f>
        <v>39337000</v>
      </c>
      <c r="E12" s="5">
        <v>51026</v>
      </c>
      <c r="F12" s="5"/>
    </row>
    <row r="13" spans="1:6" s="1" customFormat="1" ht="24.75" customHeight="1">
      <c r="A13" s="5">
        <v>7</v>
      </c>
      <c r="B13" s="5" t="s">
        <v>9</v>
      </c>
      <c r="C13" s="14">
        <v>970425.44</v>
      </c>
      <c r="D13" s="5">
        <f>1428000+1427000+9402000+4000</f>
        <v>12261000</v>
      </c>
      <c r="E13" s="5">
        <v>5624</v>
      </c>
      <c r="F13" s="5"/>
    </row>
    <row r="14" spans="1:6" s="1" customFormat="1" ht="24.75" customHeight="1">
      <c r="A14" s="5">
        <v>8</v>
      </c>
      <c r="B14" s="5" t="s">
        <v>10</v>
      </c>
      <c r="C14" s="14">
        <v>1070967.6</v>
      </c>
      <c r="D14" s="5">
        <f>1065000+1078000+31783000+20573000+2000</f>
        <v>54501000</v>
      </c>
      <c r="E14" s="5">
        <v>1265</v>
      </c>
      <c r="F14" s="5"/>
    </row>
    <row r="15" spans="1:6" s="1" customFormat="1" ht="24.75" customHeight="1">
      <c r="A15" s="5">
        <v>9</v>
      </c>
      <c r="B15" s="5" t="s">
        <v>11</v>
      </c>
      <c r="C15" s="14">
        <v>772136</v>
      </c>
      <c r="D15" s="5">
        <f>1180000+3060000+33296000+16391000+35000</f>
        <v>53962000</v>
      </c>
      <c r="E15" s="5">
        <v>62387</v>
      </c>
      <c r="F15" s="5"/>
    </row>
    <row r="16" spans="1:6" s="1" customFormat="1" ht="24.75" customHeight="1">
      <c r="A16" s="5">
        <v>10</v>
      </c>
      <c r="B16" s="5" t="s">
        <v>12</v>
      </c>
      <c r="C16" s="14">
        <v>840083.5</v>
      </c>
      <c r="D16" s="5">
        <f>1103000+1511000+11909000+9165000+151000</f>
        <v>23839000</v>
      </c>
      <c r="E16" s="5">
        <v>79123</v>
      </c>
      <c r="F16" s="5"/>
    </row>
    <row r="17" spans="1:6" s="1" customFormat="1" ht="24.75" customHeight="1">
      <c r="A17" s="5">
        <v>11</v>
      </c>
      <c r="B17" s="5" t="s">
        <v>13</v>
      </c>
      <c r="C17" s="8">
        <v>1041907.3</v>
      </c>
      <c r="D17" s="5">
        <f>6797000+1595000+17632000+15409000</f>
        <v>41433000</v>
      </c>
      <c r="E17" s="5">
        <v>517485</v>
      </c>
      <c r="F17" s="5"/>
    </row>
    <row r="18" spans="1:6" s="1" customFormat="1" ht="24.75" customHeight="1">
      <c r="A18" s="5">
        <v>12</v>
      </c>
      <c r="B18" s="5" t="s">
        <v>14</v>
      </c>
      <c r="C18" s="14">
        <v>1198979</v>
      </c>
      <c r="D18" s="5"/>
      <c r="E18" s="5">
        <v>327062</v>
      </c>
      <c r="F18" s="5"/>
    </row>
    <row r="19" spans="1:6" s="7" customFormat="1" ht="24.75" customHeight="1">
      <c r="A19" s="15" t="s">
        <v>16</v>
      </c>
      <c r="B19" s="16"/>
      <c r="C19" s="6">
        <f>SUM(C7:C18)</f>
        <v>10014712.540000001</v>
      </c>
      <c r="D19" s="6">
        <f>SUM(D7:D18)</f>
        <v>274610000</v>
      </c>
      <c r="E19" s="6">
        <f>SUM(E7:E18)</f>
        <v>2326427</v>
      </c>
      <c r="F19" s="6"/>
    </row>
    <row r="20" spans="1:6" s="1" customFormat="1" ht="12.75">
      <c r="A20"/>
      <c r="B20"/>
      <c r="C20"/>
      <c r="D20"/>
      <c r="E20"/>
      <c r="F20"/>
    </row>
    <row r="21" spans="1:6" s="1" customFormat="1" ht="12.75">
      <c r="A21"/>
      <c r="B21"/>
      <c r="C21"/>
      <c r="D21"/>
      <c r="E21"/>
      <c r="F21"/>
    </row>
    <row r="22" spans="1:6" s="1" customFormat="1" ht="12.75">
      <c r="A22"/>
      <c r="B22"/>
      <c r="C22"/>
      <c r="D22"/>
      <c r="E22"/>
      <c r="F22"/>
    </row>
    <row r="23" spans="1:6" s="1" customFormat="1" ht="12.75">
      <c r="A23"/>
      <c r="B23"/>
      <c r="C23"/>
      <c r="D23"/>
      <c r="E23"/>
      <c r="F23"/>
    </row>
    <row r="24" spans="1:6" s="1" customFormat="1" ht="12.75">
      <c r="A24"/>
      <c r="B24"/>
      <c r="C24"/>
      <c r="D24"/>
      <c r="E24"/>
      <c r="F24"/>
    </row>
    <row r="25" spans="1:6" s="1" customFormat="1" ht="12.75">
      <c r="A25"/>
      <c r="B25"/>
      <c r="C25"/>
      <c r="D25"/>
      <c r="E25"/>
      <c r="F25"/>
    </row>
    <row r="26" spans="1:6" s="1" customFormat="1" ht="12.75">
      <c r="A26"/>
      <c r="B26"/>
      <c r="C26"/>
      <c r="D26"/>
      <c r="E26"/>
      <c r="F26"/>
    </row>
    <row r="27" spans="1:6" s="1" customFormat="1" ht="12.75">
      <c r="A27"/>
      <c r="B27"/>
      <c r="C27"/>
      <c r="D27"/>
      <c r="E27"/>
      <c r="F27"/>
    </row>
    <row r="28" spans="1:6" s="1" customFormat="1" ht="12.75">
      <c r="A28"/>
      <c r="B28"/>
      <c r="C28"/>
      <c r="D28"/>
      <c r="E28"/>
      <c r="F28"/>
    </row>
    <row r="29" spans="1:6" s="1" customFormat="1" ht="12.75">
      <c r="A29"/>
      <c r="B29"/>
      <c r="C29"/>
      <c r="D29"/>
      <c r="E29"/>
      <c r="F29"/>
    </row>
    <row r="30" spans="1:6" s="1" customFormat="1" ht="12.75">
      <c r="A30"/>
      <c r="B30"/>
      <c r="C30"/>
      <c r="D30"/>
      <c r="E30"/>
      <c r="F30"/>
    </row>
    <row r="31" spans="1:6" s="1" customFormat="1" ht="12.75">
      <c r="A31"/>
      <c r="B31"/>
      <c r="C31"/>
      <c r="D31"/>
      <c r="E31"/>
      <c r="F31"/>
    </row>
    <row r="32" spans="1:6" s="1" customFormat="1" ht="12.75">
      <c r="A32"/>
      <c r="B32"/>
      <c r="C32"/>
      <c r="D32"/>
      <c r="E32"/>
      <c r="F32"/>
    </row>
    <row r="33" spans="1:6" s="1" customFormat="1" ht="12.75">
      <c r="A33"/>
      <c r="B33"/>
      <c r="C33"/>
      <c r="D33"/>
      <c r="E33"/>
      <c r="F33"/>
    </row>
    <row r="34" spans="1:6" s="1" customFormat="1" ht="12.75">
      <c r="A34"/>
      <c r="B34"/>
      <c r="C34"/>
      <c r="D34"/>
      <c r="E34"/>
      <c r="F34"/>
    </row>
    <row r="35" spans="1:6" s="1" customFormat="1" ht="12.75">
      <c r="A35"/>
      <c r="B35"/>
      <c r="C35"/>
      <c r="D35"/>
      <c r="E35"/>
      <c r="F35"/>
    </row>
    <row r="36" spans="1:6" s="1" customFormat="1" ht="12.75">
      <c r="A36"/>
      <c r="B36"/>
      <c r="C36"/>
      <c r="D36"/>
      <c r="E36"/>
      <c r="F36"/>
    </row>
    <row r="37" spans="1:6" s="1" customFormat="1" ht="12.75">
      <c r="A37"/>
      <c r="B37"/>
      <c r="C37"/>
      <c r="D37"/>
      <c r="E37"/>
      <c r="F37"/>
    </row>
  </sheetData>
  <sheetProtection/>
  <mergeCells count="4">
    <mergeCell ref="A19:B19"/>
    <mergeCell ref="E5:F5"/>
    <mergeCell ref="B1:D5"/>
    <mergeCell ref="A1:A5"/>
  </mergeCells>
  <printOptions horizontalCentered="1" verticalCentered="1"/>
  <pageMargins left="0" right="0" top="0.5511811023622047" bottom="0" header="0" footer="0"/>
  <pageSetup horizontalDpi="600" verticalDpi="600" orientation="portrait" paperSize="9" r:id="rId2"/>
  <headerFooter alignWithMargins="0">
    <oddFooter>&amp;RFR76-0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MEYER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Serkan EKİZ</dc:creator>
  <cp:keywords/>
  <dc:description/>
  <cp:lastModifiedBy>Acer</cp:lastModifiedBy>
  <cp:lastPrinted>2017-07-31T14:51:13Z</cp:lastPrinted>
  <dcterms:created xsi:type="dcterms:W3CDTF">2004-02-17T06:58:21Z</dcterms:created>
  <dcterms:modified xsi:type="dcterms:W3CDTF">2022-04-18T14:13:51Z</dcterms:modified>
  <cp:category/>
  <cp:version/>
  <cp:contentType/>
  <cp:contentStatus/>
</cp:coreProperties>
</file>